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21dda8d44040be65/Escritorio/4to trim IFT 2022  11 ene 2023 1/IFT  4to TRIM DIC. 2022 PARA ENVIAR/"/>
    </mc:Choice>
  </mc:AlternateContent>
  <xr:revisionPtr revIDLastSave="5" documentId="13_ncr:1_{759AA76A-70E8-4D78-9ECB-64DAE6CC180A}" xr6:coauthVersionLast="47" xr6:coauthVersionMax="47" xr10:uidLastSave="{88EA09C4-A49F-414B-9273-A1337FAF5F67}"/>
  <workbookProtection lockStructure="1"/>
  <bookViews>
    <workbookView xWindow="-120" yWindow="-120" windowWidth="20730" windowHeight="11040" xr2:uid="{00000000-000D-0000-FFFF-FFFF00000000}"/>
  </bookViews>
  <sheets>
    <sheet name="EAEPED_OG" sheetId="1" r:id="rId1"/>
  </sheets>
  <definedNames>
    <definedName name="_xlnm.Print_Area" localSheetId="0">EAEPED_OG!$B$1:$H$169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42" i="1"/>
  <c r="H44" i="1"/>
  <c r="H45" i="1"/>
  <c r="H46" i="1"/>
  <c r="H47" i="1"/>
  <c r="H48" i="1"/>
  <c r="H49" i="1"/>
  <c r="H52" i="1"/>
  <c r="H53" i="1"/>
  <c r="H54" i="1"/>
  <c r="H55" i="1"/>
  <c r="H57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E153" i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H149" i="1" s="1"/>
  <c r="E150" i="1"/>
  <c r="H150" i="1" s="1"/>
  <c r="E148" i="1"/>
  <c r="H148" i="1" s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H58" i="1" s="1"/>
  <c r="E59" i="1"/>
  <c r="H59" i="1" s="1"/>
  <c r="E51" i="1"/>
  <c r="E42" i="1"/>
  <c r="E43" i="1"/>
  <c r="E44" i="1"/>
  <c r="E45" i="1"/>
  <c r="E46" i="1"/>
  <c r="E47" i="1"/>
  <c r="E48" i="1"/>
  <c r="E49" i="1"/>
  <c r="E41" i="1"/>
  <c r="E32" i="1"/>
  <c r="E33" i="1"/>
  <c r="E34" i="1"/>
  <c r="E35" i="1"/>
  <c r="E36" i="1"/>
  <c r="E37" i="1"/>
  <c r="E38" i="1"/>
  <c r="E39" i="1"/>
  <c r="E31" i="1"/>
  <c r="E29" i="1"/>
  <c r="E22" i="1"/>
  <c r="E23" i="1"/>
  <c r="E24" i="1"/>
  <c r="E25" i="1"/>
  <c r="E26" i="1"/>
  <c r="E27" i="1"/>
  <c r="E28" i="1"/>
  <c r="H28" i="1" s="1"/>
  <c r="E21" i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G138" i="1"/>
  <c r="F138" i="1"/>
  <c r="E138" i="1"/>
  <c r="D138" i="1"/>
  <c r="C138" i="1"/>
  <c r="G134" i="1"/>
  <c r="F134" i="1"/>
  <c r="E134" i="1"/>
  <c r="D134" i="1"/>
  <c r="C134" i="1"/>
  <c r="G124" i="1"/>
  <c r="F124" i="1"/>
  <c r="E124" i="1"/>
  <c r="D124" i="1"/>
  <c r="C124" i="1"/>
  <c r="G114" i="1"/>
  <c r="F114" i="1"/>
  <c r="E114" i="1"/>
  <c r="D114" i="1"/>
  <c r="C114" i="1"/>
  <c r="G104" i="1"/>
  <c r="F104" i="1"/>
  <c r="E104" i="1"/>
  <c r="D104" i="1"/>
  <c r="C104" i="1"/>
  <c r="G94" i="1"/>
  <c r="F94" i="1"/>
  <c r="E94" i="1"/>
  <c r="D94" i="1"/>
  <c r="C94" i="1"/>
  <c r="G86" i="1"/>
  <c r="F86" i="1"/>
  <c r="E86" i="1"/>
  <c r="D86" i="1"/>
  <c r="D85" i="1" s="1"/>
  <c r="C86" i="1"/>
  <c r="C85" i="1"/>
  <c r="G77" i="1"/>
  <c r="F77" i="1"/>
  <c r="E77" i="1"/>
  <c r="D77" i="1"/>
  <c r="C77" i="1"/>
  <c r="G73" i="1"/>
  <c r="F73" i="1"/>
  <c r="E73" i="1"/>
  <c r="D73" i="1"/>
  <c r="C73" i="1"/>
  <c r="G64" i="1"/>
  <c r="F64" i="1"/>
  <c r="E64" i="1"/>
  <c r="D64" i="1"/>
  <c r="C64" i="1"/>
  <c r="G60" i="1"/>
  <c r="F60" i="1"/>
  <c r="E60" i="1"/>
  <c r="D60" i="1"/>
  <c r="C60" i="1"/>
  <c r="G50" i="1"/>
  <c r="F50" i="1"/>
  <c r="E50" i="1"/>
  <c r="H50" i="1" s="1"/>
  <c r="D50" i="1"/>
  <c r="C50" i="1"/>
  <c r="G40" i="1"/>
  <c r="F40" i="1"/>
  <c r="E40" i="1"/>
  <c r="H40" i="1" s="1"/>
  <c r="D40" i="1"/>
  <c r="C40" i="1"/>
  <c r="G30" i="1"/>
  <c r="F30" i="1"/>
  <c r="E30" i="1"/>
  <c r="H30" i="1" s="1"/>
  <c r="D30" i="1"/>
  <c r="C30" i="1"/>
  <c r="G20" i="1"/>
  <c r="F20" i="1"/>
  <c r="E20" i="1"/>
  <c r="H20" i="1" s="1"/>
  <c r="D20" i="1"/>
  <c r="C20" i="1"/>
  <c r="H12" i="1"/>
  <c r="G12" i="1"/>
  <c r="F12" i="1"/>
  <c r="E12" i="1"/>
  <c r="D12" i="1"/>
  <c r="C12" i="1"/>
  <c r="G85" i="1" l="1"/>
  <c r="F85" i="1"/>
  <c r="F10" i="1"/>
  <c r="F160" i="1" s="1"/>
  <c r="C10" i="1"/>
  <c r="C160" i="1" s="1"/>
  <c r="G10" i="1"/>
  <c r="G160" i="1" s="1"/>
  <c r="D10" i="1"/>
  <c r="D160" i="1" s="1"/>
  <c r="H10" i="1"/>
  <c r="E85" i="1"/>
  <c r="E10" i="1"/>
  <c r="E160" i="1" s="1"/>
  <c r="H160" i="1" l="1"/>
</calcChain>
</file>

<file path=xl/sharedStrings.xml><?xml version="1.0" encoding="utf-8"?>
<sst xmlns="http://schemas.openxmlformats.org/spreadsheetml/2006/main" count="167" uniqueCount="94">
  <si>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</si>
  <si>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</si>
  <si>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</si>
  <si>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</si>
  <si>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</si>
  <si>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</si>
  <si>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</si>
  <si>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</si>
  <si>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</si>
  <si>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</si>
  <si>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</si>
  <si>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</si>
  <si>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</si>
  <si>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</si>
  <si>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</si>
  <si>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</si>
  <si>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</si>
  <si>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</si>
  <si>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</si>
  <si>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</si>
  <si>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</si>
  <si>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</si>
  <si>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</si>
  <si>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</si>
  <si>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</si>
  <si>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</si>
  <si>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</si>
  <si>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</si>
  <si>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</si>
  <si>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</si>
  <si>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</si>
  <si>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</si>
  <si>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</si>
  <si>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</si>
  <si>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</si>
  <si>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</si>
  <si>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</si>
  <si>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</si>
  <si>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</si>
  <si>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</si>
  <si>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</si>
  <si>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</si>
  <si>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</si>
  <si>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</si>
  <si>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</si>
  <si>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</si>
  <si>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</si>
  <si>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</si>
  <si>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</si>
  <si>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</si>
  <si>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</si>
  <si>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</si>
  <si>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</si>
  <si>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</si>
  <si>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</si>
  <si>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</si>
  <si>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</si>
  <si>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</si>
  <si>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</si>
  <si>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</si>
  <si>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</si>
  <si>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</si>
  <si>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</si>
  <si>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</si>
  <si>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</si>
  <si>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</si>
  <si>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</si>
  <si>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</si>
  <si>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</si>
  <si>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</si>
  <si>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</si>
  <si>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</si>
  <si>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</si>
  <si>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</si>
  <si>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</si>
  <si>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</si>
  <si>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</si>
  <si>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</si>
  <si>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</si>
  <si>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</si>
  <si>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</si>
  <si>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</si>
  <si>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</si>
  <si>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</si>
  <si>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</si>
  <si>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</si>
  <si>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</si>
  <si>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</si>
  <si>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C. RUBEN PAYAN GUERRERO</t>
  </si>
  <si>
    <t>DIRECTOR EJECUTIVO</t>
  </si>
  <si>
    <t>DIRECTOR FINANCIERO</t>
  </si>
  <si>
    <t>JUNTA RURAL  DE AGUA Y SANEAMIENTO DE NAICA MUNICIPIO DE  SAUCILLO (a)</t>
  </si>
  <si>
    <t>C.P. MARIA GUADALUPE SAENZ CID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</si>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</sst>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164" fontId="4" fillId="0" borderId="5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3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144" zoomScale="90" zoomScaleNormal="90" workbookViewId="0">
      <selection activeCell="G165" sqref="G165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91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93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4144024.4599999995</v>
      </c>
      <c r="D10" s="8">
        <f>SUM(D12,D20,D30,D40,D50,D60,D64,D73,D77)</f>
        <v>910186.21000000008</v>
      </c>
      <c r="E10" s="24">
        <f t="shared" ref="E10:H10" si="0">SUM(E12,E20,E30,E40,E50,E60,E64,E73,E77)</f>
        <v>5054210.67</v>
      </c>
      <c r="F10" s="8">
        <f t="shared" si="0"/>
        <v>4995561.21</v>
      </c>
      <c r="G10" s="8">
        <f t="shared" si="0"/>
        <v>4995561.21</v>
      </c>
      <c r="H10" s="24">
        <f t="shared" si="0"/>
        <v>58649.459999999963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1753284.5199999998</v>
      </c>
      <c r="D12" s="7">
        <f>SUM(D13:D19)</f>
        <v>-12810.919999999955</v>
      </c>
      <c r="E12" s="25">
        <f t="shared" ref="E12:H12" si="1">SUM(E13:E19)</f>
        <v>1740473.6</v>
      </c>
      <c r="F12" s="7">
        <f t="shared" si="1"/>
        <v>1740473.6</v>
      </c>
      <c r="G12" s="7">
        <f t="shared" si="1"/>
        <v>1740473.6</v>
      </c>
      <c r="H12" s="25">
        <f t="shared" si="1"/>
        <v>0</v>
      </c>
    </row>
    <row r="13" spans="2:9" ht="24" x14ac:dyDescent="0.2">
      <c r="B13" s="10" t="s">
        <v>14</v>
      </c>
      <c r="C13" s="22">
        <v>864726.27</v>
      </c>
      <c r="D13" s="22">
        <v>-99167.9</v>
      </c>
      <c r="E13" s="26">
        <f>SUM(C13:D13)</f>
        <v>765558.37</v>
      </c>
      <c r="F13" s="23">
        <v>765558.37</v>
      </c>
      <c r="G13" s="23">
        <v>765558.37</v>
      </c>
      <c r="H13" s="30">
        <f>SUM(E13-F13)</f>
        <v>0</v>
      </c>
    </row>
    <row r="14" spans="2:9" ht="22.9" customHeight="1" x14ac:dyDescent="0.2">
      <c r="B14" s="10" t="s">
        <v>15</v>
      </c>
      <c r="C14" s="22">
        <v>0</v>
      </c>
      <c r="D14" s="22">
        <v>0</v>
      </c>
      <c r="E14" s="26">
        <f t="shared" ref="E14:E79" si="2">SUM(C14:D14)</f>
        <v>0</v>
      </c>
      <c r="F14" s="23">
        <v>0</v>
      </c>
      <c r="G14" s="23">
        <v>0</v>
      </c>
      <c r="H14" s="30">
        <f t="shared" ref="H14:H79" si="3">SUM(E14-F14)</f>
        <v>0</v>
      </c>
    </row>
    <row r="15" spans="2:9" x14ac:dyDescent="0.2">
      <c r="B15" s="10" t="s">
        <v>16</v>
      </c>
      <c r="C15" s="22">
        <v>283769.69</v>
      </c>
      <c r="D15" s="22">
        <v>314159.33</v>
      </c>
      <c r="E15" s="26">
        <f t="shared" si="2"/>
        <v>597929.02</v>
      </c>
      <c r="F15" s="23">
        <v>597929.02</v>
      </c>
      <c r="G15" s="23">
        <v>597929.02</v>
      </c>
      <c r="H15" s="30">
        <f t="shared" si="3"/>
        <v>0</v>
      </c>
    </row>
    <row r="16" spans="2:9" x14ac:dyDescent="0.2">
      <c r="B16" s="10" t="s">
        <v>17</v>
      </c>
      <c r="C16" s="22">
        <v>558506.36</v>
      </c>
      <c r="D16" s="22">
        <v>-370957.16</v>
      </c>
      <c r="E16" s="26">
        <f t="shared" si="2"/>
        <v>187549.2</v>
      </c>
      <c r="F16" s="23">
        <v>187549.2</v>
      </c>
      <c r="G16" s="23">
        <v>187549.2</v>
      </c>
      <c r="H16" s="30">
        <f t="shared" si="3"/>
        <v>0</v>
      </c>
    </row>
    <row r="17" spans="2:8" x14ac:dyDescent="0.2">
      <c r="B17" s="10" t="s">
        <v>18</v>
      </c>
      <c r="C17" s="22">
        <v>46282.2</v>
      </c>
      <c r="D17" s="22">
        <v>143154.81</v>
      </c>
      <c r="E17" s="26">
        <f t="shared" si="2"/>
        <v>189437.01</v>
      </c>
      <c r="F17" s="23">
        <v>189437.01</v>
      </c>
      <c r="G17" s="23">
        <v>189437.01</v>
      </c>
      <c r="H17" s="30">
        <f t="shared" si="3"/>
        <v>0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328914.75</v>
      </c>
      <c r="D20" s="7">
        <f t="shared" ref="D20:G20" si="4">SUM(D21:D29)</f>
        <v>95556.130000000034</v>
      </c>
      <c r="E20" s="25">
        <f t="shared" si="4"/>
        <v>424470.88</v>
      </c>
      <c r="F20" s="7">
        <f t="shared" si="4"/>
        <v>424471.41000000003</v>
      </c>
      <c r="G20" s="7">
        <f t="shared" si="4"/>
        <v>424471.41000000003</v>
      </c>
      <c r="H20" s="30">
        <f t="shared" si="3"/>
        <v>-0.53000000002793968</v>
      </c>
    </row>
    <row r="21" spans="2:8" ht="24" x14ac:dyDescent="0.2">
      <c r="B21" s="10" t="s">
        <v>22</v>
      </c>
      <c r="C21" s="22">
        <v>44881.55</v>
      </c>
      <c r="D21" s="32">
        <v>-6663.8</v>
      </c>
      <c r="E21" s="26">
        <f t="shared" si="2"/>
        <v>38217.75</v>
      </c>
      <c r="F21" s="33">
        <v>38217.760000000002</v>
      </c>
      <c r="G21" s="33">
        <v>38217.760000000002</v>
      </c>
      <c r="H21" s="30"/>
    </row>
    <row r="22" spans="2:8" x14ac:dyDescent="0.2">
      <c r="B22" s="10" t="s">
        <v>23</v>
      </c>
      <c r="C22" s="22">
        <v>670.8</v>
      </c>
      <c r="D22" s="32">
        <v>18420.129999999997</v>
      </c>
      <c r="E22" s="26">
        <f t="shared" si="2"/>
        <v>19090.929999999997</v>
      </c>
      <c r="F22" s="33">
        <v>19090.93</v>
      </c>
      <c r="G22" s="33">
        <v>19090.93</v>
      </c>
      <c r="H22" s="30"/>
    </row>
    <row r="23" spans="2:8" ht="24" x14ac:dyDescent="0.2">
      <c r="B23" s="10" t="s">
        <v>24</v>
      </c>
      <c r="C23" s="22">
        <v>0</v>
      </c>
      <c r="D23" s="32">
        <v>0</v>
      </c>
      <c r="E23" s="26">
        <f t="shared" si="2"/>
        <v>0</v>
      </c>
      <c r="F23" s="33">
        <v>0</v>
      </c>
      <c r="G23" s="33">
        <v>0</v>
      </c>
      <c r="H23" s="30"/>
    </row>
    <row r="24" spans="2:8" ht="24" x14ac:dyDescent="0.2">
      <c r="B24" s="10" t="s">
        <v>25</v>
      </c>
      <c r="C24" s="22">
        <v>3120</v>
      </c>
      <c r="D24" s="32">
        <v>47315.47</v>
      </c>
      <c r="E24" s="26">
        <f t="shared" si="2"/>
        <v>50435.47</v>
      </c>
      <c r="F24" s="33">
        <v>50435.47</v>
      </c>
      <c r="G24" s="33">
        <v>50435.47</v>
      </c>
      <c r="H24" s="30"/>
    </row>
    <row r="25" spans="2:8" ht="23.45" customHeight="1" x14ac:dyDescent="0.2">
      <c r="B25" s="10" t="s">
        <v>26</v>
      </c>
      <c r="C25" s="22">
        <v>13130</v>
      </c>
      <c r="D25" s="32">
        <v>4423.2700000000004</v>
      </c>
      <c r="E25" s="26">
        <f t="shared" si="2"/>
        <v>17553.27</v>
      </c>
      <c r="F25" s="33">
        <v>17553.79</v>
      </c>
      <c r="G25" s="33">
        <v>17553.79</v>
      </c>
      <c r="H25" s="30"/>
    </row>
    <row r="26" spans="2:8" x14ac:dyDescent="0.2">
      <c r="B26" s="10" t="s">
        <v>27</v>
      </c>
      <c r="C26" s="22">
        <v>160353.21</v>
      </c>
      <c r="D26" s="32">
        <v>-18403.53</v>
      </c>
      <c r="E26" s="26">
        <f t="shared" si="2"/>
        <v>141949.68</v>
      </c>
      <c r="F26" s="33">
        <v>141949.68</v>
      </c>
      <c r="G26" s="33">
        <v>141949.68</v>
      </c>
      <c r="H26" s="30"/>
    </row>
    <row r="27" spans="2:8" ht="24" x14ac:dyDescent="0.2">
      <c r="B27" s="10" t="s">
        <v>28</v>
      </c>
      <c r="C27" s="22">
        <v>7856</v>
      </c>
      <c r="D27" s="32">
        <v>7200.0599999999995</v>
      </c>
      <c r="E27" s="26">
        <f t="shared" si="2"/>
        <v>15056.06</v>
      </c>
      <c r="F27" s="33">
        <v>15056.06</v>
      </c>
      <c r="G27" s="33">
        <v>15056.06</v>
      </c>
      <c r="H27" s="30"/>
    </row>
    <row r="28" spans="2:8" ht="12" customHeight="1" x14ac:dyDescent="0.2">
      <c r="B28" s="10" t="s">
        <v>29</v>
      </c>
      <c r="C28" s="22">
        <v>0</v>
      </c>
      <c r="D28" s="32">
        <v>0</v>
      </c>
      <c r="E28" s="26">
        <f t="shared" si="2"/>
        <v>0</v>
      </c>
      <c r="F28" s="33">
        <v>0</v>
      </c>
      <c r="G28" s="33">
        <v>0</v>
      </c>
      <c r="H28" s="30">
        <f t="shared" si="3"/>
        <v>0</v>
      </c>
    </row>
    <row r="29" spans="2:8" ht="25.9" customHeight="1" x14ac:dyDescent="0.2">
      <c r="B29" s="10" t="s">
        <v>30</v>
      </c>
      <c r="C29" s="22">
        <v>98903.19</v>
      </c>
      <c r="D29" s="32">
        <v>43264.530000000028</v>
      </c>
      <c r="E29" s="26">
        <f t="shared" si="2"/>
        <v>142167.72000000003</v>
      </c>
      <c r="F29" s="33">
        <v>142167.72</v>
      </c>
      <c r="G29" s="33">
        <v>142167.72</v>
      </c>
      <c r="H29" s="30"/>
    </row>
    <row r="30" spans="2:8" s="9" customFormat="1" ht="24" x14ac:dyDescent="0.2">
      <c r="B30" s="12" t="s">
        <v>31</v>
      </c>
      <c r="C30" s="7">
        <f>SUM(C31:C39)</f>
        <v>2037604.33</v>
      </c>
      <c r="D30" s="7">
        <f t="shared" ref="D30:G30" si="5">SUM(D31:D39)</f>
        <v>-33225.260000000009</v>
      </c>
      <c r="E30" s="25">
        <f t="shared" si="5"/>
        <v>2004379.07</v>
      </c>
      <c r="F30" s="7">
        <f t="shared" si="5"/>
        <v>2004379.07</v>
      </c>
      <c r="G30" s="7">
        <f t="shared" si="5"/>
        <v>2004379.07</v>
      </c>
      <c r="H30" s="30">
        <f t="shared" si="3"/>
        <v>0</v>
      </c>
    </row>
    <row r="31" spans="2:8" x14ac:dyDescent="0.2">
      <c r="B31" s="10" t="s">
        <v>32</v>
      </c>
      <c r="C31" s="22">
        <v>1294815.26</v>
      </c>
      <c r="D31" s="32">
        <v>-126679.51999999999</v>
      </c>
      <c r="E31" s="26">
        <f t="shared" si="2"/>
        <v>1168135.74</v>
      </c>
      <c r="F31" s="33">
        <v>1168135.74</v>
      </c>
      <c r="G31" s="33">
        <v>1168135.74</v>
      </c>
      <c r="H31" s="30"/>
    </row>
    <row r="32" spans="2:8" x14ac:dyDescent="0.2">
      <c r="B32" s="10" t="s">
        <v>33</v>
      </c>
      <c r="C32" s="22">
        <v>451761.4</v>
      </c>
      <c r="D32" s="32">
        <v>-303084.45</v>
      </c>
      <c r="E32" s="26">
        <f t="shared" si="2"/>
        <v>148676.95000000001</v>
      </c>
      <c r="F32" s="33">
        <v>148676.95000000001</v>
      </c>
      <c r="G32" s="33">
        <v>148676.95000000001</v>
      </c>
      <c r="H32" s="30"/>
    </row>
    <row r="33" spans="2:8" ht="24" x14ac:dyDescent="0.2">
      <c r="B33" s="10" t="s">
        <v>34</v>
      </c>
      <c r="C33" s="22">
        <v>14282.08</v>
      </c>
      <c r="D33" s="32">
        <v>49006.130000000005</v>
      </c>
      <c r="E33" s="26">
        <f t="shared" si="2"/>
        <v>63288.210000000006</v>
      </c>
      <c r="F33" s="33">
        <v>63288.21</v>
      </c>
      <c r="G33" s="33">
        <v>63288.21</v>
      </c>
      <c r="H33" s="30"/>
    </row>
    <row r="34" spans="2:8" ht="24.6" customHeight="1" x14ac:dyDescent="0.2">
      <c r="B34" s="10" t="s">
        <v>35</v>
      </c>
      <c r="C34" s="22">
        <v>10748.54</v>
      </c>
      <c r="D34" s="32">
        <v>12512.29</v>
      </c>
      <c r="E34" s="26">
        <f t="shared" si="2"/>
        <v>23260.83</v>
      </c>
      <c r="F34" s="33">
        <v>23260.83</v>
      </c>
      <c r="G34" s="33">
        <v>23260.83</v>
      </c>
      <c r="H34" s="30"/>
    </row>
    <row r="35" spans="2:8" ht="24" x14ac:dyDescent="0.2">
      <c r="B35" s="10" t="s">
        <v>36</v>
      </c>
      <c r="C35" s="22">
        <v>233691.42</v>
      </c>
      <c r="D35" s="32">
        <v>-17447.710000000006</v>
      </c>
      <c r="E35" s="26">
        <f t="shared" si="2"/>
        <v>216243.71000000002</v>
      </c>
      <c r="F35" s="33">
        <v>216243.71</v>
      </c>
      <c r="G35" s="33">
        <v>216243.71</v>
      </c>
      <c r="H35" s="30"/>
    </row>
    <row r="36" spans="2:8" ht="24" x14ac:dyDescent="0.2">
      <c r="B36" s="10" t="s">
        <v>37</v>
      </c>
      <c r="C36" s="22">
        <v>0</v>
      </c>
      <c r="D36" s="32">
        <v>1250</v>
      </c>
      <c r="E36" s="26">
        <f t="shared" si="2"/>
        <v>1250</v>
      </c>
      <c r="F36" s="33">
        <v>1250</v>
      </c>
      <c r="G36" s="33">
        <v>1250</v>
      </c>
      <c r="H36" s="30"/>
    </row>
    <row r="37" spans="2:8" x14ac:dyDescent="0.2">
      <c r="B37" s="10" t="s">
        <v>38</v>
      </c>
      <c r="C37" s="22">
        <v>29595.91</v>
      </c>
      <c r="D37" s="32">
        <v>-10892.34</v>
      </c>
      <c r="E37" s="26">
        <f t="shared" si="2"/>
        <v>18703.57</v>
      </c>
      <c r="F37" s="33">
        <v>18703.57</v>
      </c>
      <c r="G37" s="33">
        <v>18703.57</v>
      </c>
      <c r="H37" s="30"/>
    </row>
    <row r="38" spans="2:8" x14ac:dyDescent="0.2">
      <c r="B38" s="10" t="s">
        <v>39</v>
      </c>
      <c r="C38" s="22">
        <v>2709.72</v>
      </c>
      <c r="D38" s="32">
        <v>-2709.72</v>
      </c>
      <c r="E38" s="26">
        <f t="shared" si="2"/>
        <v>0</v>
      </c>
      <c r="F38" s="33">
        <v>0</v>
      </c>
      <c r="G38" s="33">
        <v>0</v>
      </c>
      <c r="H38" s="30"/>
    </row>
    <row r="39" spans="2:8" x14ac:dyDescent="0.2">
      <c r="B39" s="10" t="s">
        <v>40</v>
      </c>
      <c r="C39" s="22">
        <v>0</v>
      </c>
      <c r="D39" s="32">
        <v>364820.06</v>
      </c>
      <c r="E39" s="26">
        <f t="shared" si="2"/>
        <v>364820.06</v>
      </c>
      <c r="F39" s="33">
        <v>364820.06</v>
      </c>
      <c r="G39" s="33">
        <v>364820.06</v>
      </c>
      <c r="H39" s="30"/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G40" si="6">SUM(D41:D49)</f>
        <v>530298.37</v>
      </c>
      <c r="E40" s="25">
        <f t="shared" si="6"/>
        <v>530298.37</v>
      </c>
      <c r="F40" s="7">
        <f t="shared" si="6"/>
        <v>530298.37</v>
      </c>
      <c r="G40" s="7">
        <f t="shared" si="6"/>
        <v>530298.37</v>
      </c>
      <c r="H40" s="30">
        <f t="shared" si="3"/>
        <v>0</v>
      </c>
    </row>
    <row r="41" spans="2:8" ht="24" x14ac:dyDescent="0.2">
      <c r="B41" s="10" t="s">
        <v>42</v>
      </c>
      <c r="C41" s="22">
        <v>0</v>
      </c>
      <c r="D41" s="32">
        <v>0</v>
      </c>
      <c r="E41" s="26">
        <f t="shared" si="2"/>
        <v>0</v>
      </c>
      <c r="F41" s="33">
        <v>0</v>
      </c>
      <c r="G41" s="33">
        <v>0</v>
      </c>
      <c r="H41" s="30">
        <f t="shared" si="3"/>
        <v>0</v>
      </c>
    </row>
    <row r="42" spans="2:8" x14ac:dyDescent="0.2">
      <c r="B42" s="10" t="s">
        <v>43</v>
      </c>
      <c r="C42" s="22">
        <v>0</v>
      </c>
      <c r="D42" s="32">
        <v>0</v>
      </c>
      <c r="E42" s="26">
        <f t="shared" si="2"/>
        <v>0</v>
      </c>
      <c r="F42" s="33">
        <v>0</v>
      </c>
      <c r="G42" s="33">
        <v>0</v>
      </c>
      <c r="H42" s="30">
        <f t="shared" si="3"/>
        <v>0</v>
      </c>
    </row>
    <row r="43" spans="2:8" x14ac:dyDescent="0.2">
      <c r="B43" s="10" t="s">
        <v>44</v>
      </c>
      <c r="C43" s="22">
        <v>0</v>
      </c>
      <c r="D43" s="32">
        <v>530298.37</v>
      </c>
      <c r="E43" s="26">
        <f t="shared" si="2"/>
        <v>530298.37</v>
      </c>
      <c r="F43" s="33">
        <v>530298.37</v>
      </c>
      <c r="G43" s="33">
        <v>530298.37</v>
      </c>
      <c r="H43" s="30"/>
    </row>
    <row r="44" spans="2:8" x14ac:dyDescent="0.2">
      <c r="B44" s="10" t="s">
        <v>45</v>
      </c>
      <c r="C44" s="22">
        <v>0</v>
      </c>
      <c r="D44" s="32">
        <v>0</v>
      </c>
      <c r="E44" s="26">
        <f t="shared" si="2"/>
        <v>0</v>
      </c>
      <c r="F44" s="33">
        <v>0</v>
      </c>
      <c r="G44" s="33">
        <v>0</v>
      </c>
      <c r="H44" s="30">
        <f t="shared" si="3"/>
        <v>0</v>
      </c>
    </row>
    <row r="45" spans="2:8" x14ac:dyDescent="0.2">
      <c r="B45" s="10" t="s">
        <v>46</v>
      </c>
      <c r="C45" s="22">
        <v>0</v>
      </c>
      <c r="D45" s="32">
        <v>0</v>
      </c>
      <c r="E45" s="26">
        <f t="shared" si="2"/>
        <v>0</v>
      </c>
      <c r="F45" s="33">
        <v>0</v>
      </c>
      <c r="G45" s="33">
        <v>0</v>
      </c>
      <c r="H45" s="30">
        <f t="shared" si="3"/>
        <v>0</v>
      </c>
    </row>
    <row r="46" spans="2:8" ht="24" x14ac:dyDescent="0.2">
      <c r="B46" s="10" t="s">
        <v>47</v>
      </c>
      <c r="C46" s="22">
        <v>0</v>
      </c>
      <c r="D46" s="32">
        <v>0</v>
      </c>
      <c r="E46" s="26">
        <f t="shared" si="2"/>
        <v>0</v>
      </c>
      <c r="F46" s="33">
        <v>0</v>
      </c>
      <c r="G46" s="3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32">
        <v>0</v>
      </c>
      <c r="E47" s="26">
        <f t="shared" si="2"/>
        <v>0</v>
      </c>
      <c r="F47" s="33">
        <v>0</v>
      </c>
      <c r="G47" s="33">
        <v>0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32">
        <v>0</v>
      </c>
      <c r="E48" s="26">
        <f t="shared" si="2"/>
        <v>0</v>
      </c>
      <c r="F48" s="33">
        <v>0</v>
      </c>
      <c r="G48" s="33">
        <v>0</v>
      </c>
      <c r="H48" s="30">
        <f t="shared" si="3"/>
        <v>0</v>
      </c>
    </row>
    <row r="49" spans="2:8" ht="12.75" thickBot="1" x14ac:dyDescent="0.25">
      <c r="B49" s="10" t="s">
        <v>50</v>
      </c>
      <c r="C49" s="22">
        <v>0</v>
      </c>
      <c r="D49" s="32">
        <v>0</v>
      </c>
      <c r="E49" s="26">
        <f t="shared" si="2"/>
        <v>0</v>
      </c>
      <c r="F49" s="34"/>
      <c r="G49" s="34"/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24220.86</v>
      </c>
      <c r="D50" s="7">
        <f t="shared" ref="D50:G50" si="7">SUM(D51:D59)</f>
        <v>330367.89</v>
      </c>
      <c r="E50" s="25">
        <f t="shared" si="7"/>
        <v>354588.75</v>
      </c>
      <c r="F50" s="7">
        <f t="shared" si="7"/>
        <v>295938.76</v>
      </c>
      <c r="G50" s="7">
        <f t="shared" si="7"/>
        <v>295938.76</v>
      </c>
      <c r="H50" s="30">
        <f t="shared" si="3"/>
        <v>58649.989999999991</v>
      </c>
    </row>
    <row r="51" spans="2:8" x14ac:dyDescent="0.2">
      <c r="B51" s="10" t="s">
        <v>52</v>
      </c>
      <c r="C51" s="22">
        <v>0</v>
      </c>
      <c r="D51" s="32">
        <v>17825</v>
      </c>
      <c r="E51" s="26">
        <f t="shared" si="2"/>
        <v>17825</v>
      </c>
      <c r="F51" s="33">
        <v>11175</v>
      </c>
      <c r="G51" s="33">
        <v>11175</v>
      </c>
      <c r="H51" s="30"/>
    </row>
    <row r="52" spans="2:8" x14ac:dyDescent="0.2">
      <c r="B52" s="10" t="s">
        <v>53</v>
      </c>
      <c r="C52" s="22">
        <v>0</v>
      </c>
      <c r="D52" s="32">
        <v>0</v>
      </c>
      <c r="E52" s="26">
        <f t="shared" si="2"/>
        <v>0</v>
      </c>
      <c r="F52" s="33">
        <v>0</v>
      </c>
      <c r="G52" s="33">
        <v>0</v>
      </c>
      <c r="H52" s="30">
        <f t="shared" si="3"/>
        <v>0</v>
      </c>
    </row>
    <row r="53" spans="2:8" ht="24" x14ac:dyDescent="0.2">
      <c r="B53" s="10" t="s">
        <v>54</v>
      </c>
      <c r="C53" s="22">
        <v>0</v>
      </c>
      <c r="D53" s="32">
        <v>0</v>
      </c>
      <c r="E53" s="26">
        <f t="shared" si="2"/>
        <v>0</v>
      </c>
      <c r="F53" s="33">
        <v>0</v>
      </c>
      <c r="G53" s="33">
        <v>0</v>
      </c>
      <c r="H53" s="30">
        <f t="shared" si="3"/>
        <v>0</v>
      </c>
    </row>
    <row r="54" spans="2:8" x14ac:dyDescent="0.2">
      <c r="B54" s="10" t="s">
        <v>55</v>
      </c>
      <c r="C54" s="22">
        <v>0</v>
      </c>
      <c r="D54" s="32">
        <v>0</v>
      </c>
      <c r="E54" s="26">
        <f t="shared" si="2"/>
        <v>0</v>
      </c>
      <c r="F54" s="33">
        <v>0</v>
      </c>
      <c r="G54" s="33">
        <v>0</v>
      </c>
      <c r="H54" s="30">
        <f t="shared" si="3"/>
        <v>0</v>
      </c>
    </row>
    <row r="55" spans="2:8" x14ac:dyDescent="0.2">
      <c r="B55" s="10" t="s">
        <v>56</v>
      </c>
      <c r="C55" s="22">
        <v>0</v>
      </c>
      <c r="D55" s="32">
        <v>0</v>
      </c>
      <c r="E55" s="26">
        <f t="shared" si="2"/>
        <v>0</v>
      </c>
      <c r="F55" s="33">
        <v>0</v>
      </c>
      <c r="G55" s="33">
        <v>0</v>
      </c>
      <c r="H55" s="30">
        <f t="shared" si="3"/>
        <v>0</v>
      </c>
    </row>
    <row r="56" spans="2:8" x14ac:dyDescent="0.2">
      <c r="B56" s="10" t="s">
        <v>57</v>
      </c>
      <c r="C56" s="22">
        <v>0</v>
      </c>
      <c r="D56" s="32">
        <v>284763.76</v>
      </c>
      <c r="E56" s="26">
        <f t="shared" si="2"/>
        <v>284763.76</v>
      </c>
      <c r="F56" s="33">
        <v>284763.76</v>
      </c>
      <c r="G56" s="33">
        <v>284763.76</v>
      </c>
      <c r="H56" s="30"/>
    </row>
    <row r="57" spans="2:8" x14ac:dyDescent="0.2">
      <c r="B57" s="10" t="s">
        <v>58</v>
      </c>
      <c r="C57" s="22">
        <v>0</v>
      </c>
      <c r="D57" s="32">
        <v>0</v>
      </c>
      <c r="E57" s="26">
        <f t="shared" si="2"/>
        <v>0</v>
      </c>
      <c r="F57" s="33">
        <v>0</v>
      </c>
      <c r="G57" s="33">
        <v>0</v>
      </c>
      <c r="H57" s="30">
        <f t="shared" si="3"/>
        <v>0</v>
      </c>
    </row>
    <row r="58" spans="2:8" x14ac:dyDescent="0.2">
      <c r="B58" s="10" t="s">
        <v>59</v>
      </c>
      <c r="C58" s="22">
        <v>24220.86</v>
      </c>
      <c r="D58" s="32">
        <v>-24220.87</v>
      </c>
      <c r="E58" s="26">
        <f t="shared" si="2"/>
        <v>-9.9999999983992893E-3</v>
      </c>
      <c r="F58" s="33">
        <v>0</v>
      </c>
      <c r="G58" s="33">
        <v>0</v>
      </c>
      <c r="H58" s="30">
        <f t="shared" si="3"/>
        <v>-9.9999999983992893E-3</v>
      </c>
    </row>
    <row r="59" spans="2:8" x14ac:dyDescent="0.2">
      <c r="B59" s="10" t="s">
        <v>60</v>
      </c>
      <c r="C59" s="22">
        <v>0</v>
      </c>
      <c r="D59" s="32">
        <v>52000</v>
      </c>
      <c r="E59" s="26">
        <f t="shared" si="2"/>
        <v>52000</v>
      </c>
      <c r="F59" s="33">
        <v>0</v>
      </c>
      <c r="G59" s="33">
        <v>0</v>
      </c>
      <c r="H59" s="30">
        <f t="shared" si="3"/>
        <v>52000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G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30">
        <f t="shared" si="3"/>
        <v>0</v>
      </c>
    </row>
    <row r="61" spans="2:8" x14ac:dyDescent="0.2">
      <c r="B61" s="10" t="s">
        <v>62</v>
      </c>
      <c r="C61" s="22">
        <v>0</v>
      </c>
      <c r="D61" s="32">
        <v>0</v>
      </c>
      <c r="E61" s="26">
        <f t="shared" si="2"/>
        <v>0</v>
      </c>
      <c r="F61" s="33">
        <v>0</v>
      </c>
      <c r="G61" s="33">
        <v>0</v>
      </c>
      <c r="H61" s="30">
        <f t="shared" si="3"/>
        <v>0</v>
      </c>
    </row>
    <row r="62" spans="2:8" x14ac:dyDescent="0.2">
      <c r="B62" s="10" t="s">
        <v>63</v>
      </c>
      <c r="C62" s="22">
        <v>0</v>
      </c>
      <c r="D62" s="32">
        <v>0</v>
      </c>
      <c r="E62" s="26">
        <f t="shared" si="2"/>
        <v>0</v>
      </c>
      <c r="F62" s="33">
        <v>0</v>
      </c>
      <c r="G62" s="3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32">
        <v>0</v>
      </c>
      <c r="E63" s="26">
        <f t="shared" si="2"/>
        <v>0</v>
      </c>
      <c r="F63" s="23">
        <v>0</v>
      </c>
      <c r="G63" s="23">
        <v>0</v>
      </c>
      <c r="H63" s="30">
        <f t="shared" si="3"/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G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30">
        <f t="shared" si="3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G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30">
        <f t="shared" si="3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G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30">
        <f t="shared" si="3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143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G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30">
        <f t="shared" si="13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G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30">
        <f t="shared" si="13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si="13"/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6">SUM(C88:D88)</f>
        <v>0</v>
      </c>
      <c r="F88" s="23">
        <v>0</v>
      </c>
      <c r="G88" s="23">
        <v>0</v>
      </c>
      <c r="H88" s="30">
        <f t="shared" si="13"/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6"/>
        <v>0</v>
      </c>
      <c r="F89" s="23">
        <v>0</v>
      </c>
      <c r="G89" s="23">
        <v>0</v>
      </c>
      <c r="H89" s="30">
        <f t="shared" si="13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6"/>
        <v>0</v>
      </c>
      <c r="F90" s="23">
        <v>0</v>
      </c>
      <c r="G90" s="23">
        <v>0</v>
      </c>
      <c r="H90" s="30">
        <f t="shared" si="13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6"/>
        <v>0</v>
      </c>
      <c r="F91" s="23">
        <v>0</v>
      </c>
      <c r="G91" s="23">
        <v>0</v>
      </c>
      <c r="H91" s="30">
        <f t="shared" si="13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6"/>
        <v>0</v>
      </c>
      <c r="F92" s="23">
        <v>0</v>
      </c>
      <c r="G92" s="23">
        <v>0</v>
      </c>
      <c r="H92" s="30">
        <f t="shared" si="13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6"/>
        <v>0</v>
      </c>
      <c r="F93" s="23">
        <v>0</v>
      </c>
      <c r="G93" s="23">
        <v>0</v>
      </c>
      <c r="H93" s="30">
        <f t="shared" si="13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G94" si="17">SUM(D95:D103)</f>
        <v>0</v>
      </c>
      <c r="E94" s="25">
        <f t="shared" si="17"/>
        <v>0</v>
      </c>
      <c r="F94" s="7">
        <f t="shared" si="17"/>
        <v>0</v>
      </c>
      <c r="G94" s="7">
        <f t="shared" si="17"/>
        <v>0</v>
      </c>
      <c r="H94" s="30">
        <f t="shared" si="13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6"/>
        <v>0</v>
      </c>
      <c r="F95" s="23">
        <v>0</v>
      </c>
      <c r="G95" s="23">
        <v>0</v>
      </c>
      <c r="H95" s="30">
        <f t="shared" si="13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6"/>
        <v>0</v>
      </c>
      <c r="F96" s="23">
        <v>0</v>
      </c>
      <c r="G96" s="23">
        <v>0</v>
      </c>
      <c r="H96" s="30">
        <f t="shared" si="13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6"/>
        <v>0</v>
      </c>
      <c r="F97" s="23">
        <v>0</v>
      </c>
      <c r="G97" s="23">
        <v>0</v>
      </c>
      <c r="H97" s="30">
        <f t="shared" si="13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6"/>
        <v>0</v>
      </c>
      <c r="F98" s="23">
        <v>0</v>
      </c>
      <c r="G98" s="23">
        <v>0</v>
      </c>
      <c r="H98" s="30">
        <f t="shared" si="13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6"/>
        <v>0</v>
      </c>
      <c r="F99" s="23">
        <v>0</v>
      </c>
      <c r="G99" s="23">
        <v>0</v>
      </c>
      <c r="H99" s="30">
        <f t="shared" si="13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6"/>
        <v>0</v>
      </c>
      <c r="F100" s="23">
        <v>0</v>
      </c>
      <c r="G100" s="23">
        <v>0</v>
      </c>
      <c r="H100" s="30">
        <f t="shared" si="13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6"/>
        <v>0</v>
      </c>
      <c r="F101" s="23">
        <v>0</v>
      </c>
      <c r="G101" s="23">
        <v>0</v>
      </c>
      <c r="H101" s="30">
        <f t="shared" si="13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6"/>
        <v>0</v>
      </c>
      <c r="F102" s="23">
        <v>0</v>
      </c>
      <c r="G102" s="23">
        <v>0</v>
      </c>
      <c r="H102" s="30">
        <f t="shared" si="13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6"/>
        <v>0</v>
      </c>
      <c r="F103" s="23">
        <v>0</v>
      </c>
      <c r="G103" s="23">
        <v>0</v>
      </c>
      <c r="H103" s="30">
        <f t="shared" si="13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G104" si="18">SUM(D105:D113)</f>
        <v>0</v>
      </c>
      <c r="E104" s="25">
        <f t="shared" si="18"/>
        <v>0</v>
      </c>
      <c r="F104" s="7">
        <f t="shared" si="18"/>
        <v>0</v>
      </c>
      <c r="G104" s="7">
        <f t="shared" si="18"/>
        <v>0</v>
      </c>
      <c r="H104" s="30">
        <f t="shared" si="13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6"/>
        <v>0</v>
      </c>
      <c r="F105" s="23">
        <v>0</v>
      </c>
      <c r="G105" s="23">
        <v>0</v>
      </c>
      <c r="H105" s="30">
        <f t="shared" si="13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6"/>
        <v>0</v>
      </c>
      <c r="F106" s="23">
        <v>0</v>
      </c>
      <c r="G106" s="23">
        <v>0</v>
      </c>
      <c r="H106" s="30">
        <f t="shared" si="13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6"/>
        <v>0</v>
      </c>
      <c r="F107" s="23">
        <v>0</v>
      </c>
      <c r="G107" s="23">
        <v>0</v>
      </c>
      <c r="H107" s="30">
        <f t="shared" si="13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6"/>
        <v>0</v>
      </c>
      <c r="F108" s="23">
        <v>0</v>
      </c>
      <c r="G108" s="23">
        <v>0</v>
      </c>
      <c r="H108" s="30">
        <f t="shared" si="13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6"/>
        <v>0</v>
      </c>
      <c r="F109" s="23">
        <v>0</v>
      </c>
      <c r="G109" s="23">
        <v>0</v>
      </c>
      <c r="H109" s="30">
        <f t="shared" si="13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6"/>
        <v>0</v>
      </c>
      <c r="F110" s="23">
        <v>0</v>
      </c>
      <c r="G110" s="23">
        <v>0</v>
      </c>
      <c r="H110" s="30">
        <f t="shared" si="13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6"/>
        <v>0</v>
      </c>
      <c r="F111" s="23">
        <v>0</v>
      </c>
      <c r="G111" s="23">
        <v>0</v>
      </c>
      <c r="H111" s="30">
        <f t="shared" si="13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6"/>
        <v>0</v>
      </c>
      <c r="F112" s="23">
        <v>0</v>
      </c>
      <c r="G112" s="23">
        <v>0</v>
      </c>
      <c r="H112" s="30">
        <f t="shared" si="13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6"/>
        <v>0</v>
      </c>
      <c r="F113" s="23">
        <v>0</v>
      </c>
      <c r="G113" s="23">
        <v>0</v>
      </c>
      <c r="H113" s="30">
        <f t="shared" si="13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G114" si="19">SUM(D115:D123)</f>
        <v>0</v>
      </c>
      <c r="E114" s="25">
        <f t="shared" si="19"/>
        <v>0</v>
      </c>
      <c r="F114" s="7">
        <f t="shared" si="19"/>
        <v>0</v>
      </c>
      <c r="G114" s="7">
        <f t="shared" si="19"/>
        <v>0</v>
      </c>
      <c r="H114" s="30">
        <f t="shared" si="13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6"/>
        <v>0</v>
      </c>
      <c r="F115" s="23">
        <v>0</v>
      </c>
      <c r="G115" s="23">
        <v>0</v>
      </c>
      <c r="H115" s="30">
        <f t="shared" si="13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6"/>
        <v>0</v>
      </c>
      <c r="F116" s="23">
        <v>0</v>
      </c>
      <c r="G116" s="23">
        <v>0</v>
      </c>
      <c r="H116" s="30">
        <f t="shared" si="13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6"/>
        <v>0</v>
      </c>
      <c r="F117" s="23">
        <v>0</v>
      </c>
      <c r="G117" s="23">
        <v>0</v>
      </c>
      <c r="H117" s="30">
        <f t="shared" si="13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6"/>
        <v>0</v>
      </c>
      <c r="F118" s="23">
        <v>0</v>
      </c>
      <c r="G118" s="23">
        <v>0</v>
      </c>
      <c r="H118" s="30">
        <f t="shared" si="13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6"/>
        <v>0</v>
      </c>
      <c r="F119" s="23">
        <v>0</v>
      </c>
      <c r="G119" s="23">
        <v>0</v>
      </c>
      <c r="H119" s="30">
        <f t="shared" si="13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6"/>
        <v>0</v>
      </c>
      <c r="F120" s="23">
        <v>0</v>
      </c>
      <c r="G120" s="23">
        <v>0</v>
      </c>
      <c r="H120" s="30">
        <f t="shared" si="13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6"/>
        <v>0</v>
      </c>
      <c r="F121" s="23">
        <v>0</v>
      </c>
      <c r="G121" s="23">
        <v>0</v>
      </c>
      <c r="H121" s="30">
        <f t="shared" si="13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6"/>
        <v>0</v>
      </c>
      <c r="F122" s="23">
        <v>0</v>
      </c>
      <c r="G122" s="23">
        <v>0</v>
      </c>
      <c r="H122" s="30">
        <f t="shared" si="13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6"/>
        <v>0</v>
      </c>
      <c r="F123" s="23">
        <v>0</v>
      </c>
      <c r="G123" s="23">
        <v>0</v>
      </c>
      <c r="H123" s="30">
        <f t="shared" si="13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G124" si="20">SUM(D125:D133)</f>
        <v>0</v>
      </c>
      <c r="E124" s="25">
        <f t="shared" si="20"/>
        <v>0</v>
      </c>
      <c r="F124" s="7">
        <f t="shared" si="20"/>
        <v>0</v>
      </c>
      <c r="G124" s="7">
        <f t="shared" si="20"/>
        <v>0</v>
      </c>
      <c r="H124" s="30">
        <f t="shared" si="13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6"/>
        <v>0</v>
      </c>
      <c r="F125" s="23">
        <v>0</v>
      </c>
      <c r="G125" s="23">
        <v>0</v>
      </c>
      <c r="H125" s="30">
        <f t="shared" si="13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6"/>
        <v>0</v>
      </c>
      <c r="F126" s="23">
        <v>0</v>
      </c>
      <c r="G126" s="23">
        <v>0</v>
      </c>
      <c r="H126" s="30">
        <f t="shared" si="13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6"/>
        <v>0</v>
      </c>
      <c r="F127" s="23">
        <v>0</v>
      </c>
      <c r="G127" s="23">
        <v>0</v>
      </c>
      <c r="H127" s="30">
        <f t="shared" si="13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6"/>
        <v>0</v>
      </c>
      <c r="F128" s="23">
        <v>0</v>
      </c>
      <c r="G128" s="23">
        <v>0</v>
      </c>
      <c r="H128" s="30">
        <f t="shared" si="13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6"/>
        <v>0</v>
      </c>
      <c r="F129" s="23">
        <v>0</v>
      </c>
      <c r="G129" s="23">
        <v>0</v>
      </c>
      <c r="H129" s="30">
        <f t="shared" si="13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6"/>
        <v>0</v>
      </c>
      <c r="F130" s="23">
        <v>0</v>
      </c>
      <c r="G130" s="23">
        <v>0</v>
      </c>
      <c r="H130" s="30">
        <f t="shared" si="13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6"/>
        <v>0</v>
      </c>
      <c r="F131" s="23">
        <v>0</v>
      </c>
      <c r="G131" s="22">
        <v>0</v>
      </c>
      <c r="H131" s="30">
        <f t="shared" si="13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6"/>
        <v>0</v>
      </c>
      <c r="F132" s="23">
        <v>0</v>
      </c>
      <c r="G132" s="22">
        <v>0</v>
      </c>
      <c r="H132" s="30">
        <f t="shared" si="13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6"/>
        <v>0</v>
      </c>
      <c r="F133" s="23">
        <v>0</v>
      </c>
      <c r="G133" s="22">
        <v>0</v>
      </c>
      <c r="H133" s="30">
        <f t="shared" si="13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G134" si="21">SUM(D135:D137)</f>
        <v>0</v>
      </c>
      <c r="E134" s="25">
        <f t="shared" si="21"/>
        <v>0</v>
      </c>
      <c r="F134" s="7">
        <f t="shared" si="21"/>
        <v>0</v>
      </c>
      <c r="G134" s="7">
        <f t="shared" si="21"/>
        <v>0</v>
      </c>
      <c r="H134" s="30">
        <f t="shared" si="13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6"/>
        <v>0</v>
      </c>
      <c r="F135" s="23">
        <v>0</v>
      </c>
      <c r="G135" s="23">
        <v>0</v>
      </c>
      <c r="H135" s="30">
        <f t="shared" si="13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6"/>
        <v>0</v>
      </c>
      <c r="F136" s="23">
        <v>0</v>
      </c>
      <c r="G136" s="23">
        <v>0</v>
      </c>
      <c r="H136" s="30">
        <f t="shared" si="13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6"/>
        <v>0</v>
      </c>
      <c r="F137" s="23">
        <v>0</v>
      </c>
      <c r="G137" s="23">
        <v>0</v>
      </c>
      <c r="H137" s="30">
        <f t="shared" si="13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G138" si="22">SUM(D139:D146)</f>
        <v>0</v>
      </c>
      <c r="E138" s="25">
        <f t="shared" si="22"/>
        <v>0</v>
      </c>
      <c r="F138" s="7">
        <f t="shared" si="22"/>
        <v>0</v>
      </c>
      <c r="G138" s="7">
        <f t="shared" si="22"/>
        <v>0</v>
      </c>
      <c r="H138" s="30">
        <f t="shared" si="1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6"/>
        <v>0</v>
      </c>
      <c r="F139" s="23">
        <v>0</v>
      </c>
      <c r="G139" s="23">
        <v>0</v>
      </c>
      <c r="H139" s="30">
        <f t="shared" si="13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6"/>
        <v>0</v>
      </c>
      <c r="F140" s="23">
        <v>0</v>
      </c>
      <c r="G140" s="23">
        <v>0</v>
      </c>
      <c r="H140" s="30">
        <f t="shared" si="13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6"/>
        <v>0</v>
      </c>
      <c r="F141" s="23">
        <v>0</v>
      </c>
      <c r="G141" s="23">
        <v>0</v>
      </c>
      <c r="H141" s="30">
        <f t="shared" si="13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6"/>
        <v>0</v>
      </c>
      <c r="F142" s="23">
        <v>0</v>
      </c>
      <c r="G142" s="23">
        <v>0</v>
      </c>
      <c r="H142" s="30">
        <f t="shared" si="13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6"/>
        <v>0</v>
      </c>
      <c r="F143" s="23">
        <v>0</v>
      </c>
      <c r="G143" s="23">
        <v>0</v>
      </c>
      <c r="H143" s="30">
        <f t="shared" si="13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6"/>
        <v>0</v>
      </c>
      <c r="F144" s="23">
        <v>0</v>
      </c>
      <c r="G144" s="23">
        <v>0</v>
      </c>
      <c r="H144" s="30">
        <f t="shared" ref="H144:H146" si="23">SUM(E144-F144)</f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6"/>
        <v>0</v>
      </c>
      <c r="F145" s="23">
        <v>0</v>
      </c>
      <c r="G145" s="23">
        <v>0</v>
      </c>
      <c r="H145" s="30">
        <f t="shared" si="23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6"/>
        <v>0</v>
      </c>
      <c r="F146" s="23">
        <v>0</v>
      </c>
      <c r="G146" s="23">
        <v>0</v>
      </c>
      <c r="H146" s="30">
        <f t="shared" si="23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6"/>
        <v>0</v>
      </c>
      <c r="F148" s="23">
        <v>0</v>
      </c>
      <c r="G148" s="23">
        <v>0</v>
      </c>
      <c r="H148" s="30">
        <f t="shared" ref="H148:H153" si="25">SUM(E148-F148)</f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6"/>
        <v>0</v>
      </c>
      <c r="F149" s="23">
        <v>0</v>
      </c>
      <c r="G149" s="23">
        <v>0</v>
      </c>
      <c r="H149" s="30">
        <f t="shared" si="25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6"/>
        <v>0</v>
      </c>
      <c r="F150" s="23">
        <v>0</v>
      </c>
      <c r="G150" s="23">
        <v>0</v>
      </c>
      <c r="H150" s="30">
        <f t="shared" si="25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6">SUM(D152:D158)</f>
        <v>0</v>
      </c>
      <c r="E151" s="25">
        <f t="shared" si="26"/>
        <v>0</v>
      </c>
      <c r="F151" s="7">
        <f t="shared" si="26"/>
        <v>0</v>
      </c>
      <c r="G151" s="7">
        <f t="shared" si="26"/>
        <v>0</v>
      </c>
      <c r="H151" s="25">
        <f t="shared" si="26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6"/>
        <v>0</v>
      </c>
      <c r="F152" s="23">
        <v>0</v>
      </c>
      <c r="G152" s="23">
        <v>0</v>
      </c>
      <c r="H152" s="30">
        <f t="shared" si="25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6"/>
        <v>0</v>
      </c>
      <c r="F153" s="23">
        <v>0</v>
      </c>
      <c r="G153" s="23">
        <v>0</v>
      </c>
      <c r="H153" s="30">
        <f t="shared" si="25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7">SUM(C154:D154)</f>
        <v>0</v>
      </c>
      <c r="F154" s="23">
        <v>0</v>
      </c>
      <c r="G154" s="23">
        <v>0</v>
      </c>
      <c r="H154" s="30">
        <f t="shared" ref="H154:H158" si="28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7"/>
        <v>0</v>
      </c>
      <c r="F155" s="23">
        <v>0</v>
      </c>
      <c r="G155" s="23">
        <v>0</v>
      </c>
      <c r="H155" s="30">
        <f t="shared" si="28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7"/>
        <v>0</v>
      </c>
      <c r="F156" s="23">
        <v>0</v>
      </c>
      <c r="G156" s="23">
        <v>0</v>
      </c>
      <c r="H156" s="30">
        <f t="shared" si="28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7"/>
        <v>0</v>
      </c>
      <c r="F157" s="23">
        <v>0</v>
      </c>
      <c r="G157" s="23">
        <v>0</v>
      </c>
      <c r="H157" s="30">
        <f t="shared" si="28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7"/>
        <v>0</v>
      </c>
      <c r="F158" s="23">
        <v>0</v>
      </c>
      <c r="G158" s="23">
        <v>0</v>
      </c>
      <c r="H158" s="30">
        <f t="shared" si="28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4144024.4599999995</v>
      </c>
      <c r="D160" s="21">
        <f t="shared" ref="D160:G160" si="29">SUM(D10,D85)</f>
        <v>910186.21000000008</v>
      </c>
      <c r="E160" s="28">
        <f>SUM(E10,E85)</f>
        <v>5054210.67</v>
      </c>
      <c r="F160" s="21">
        <f t="shared" si="29"/>
        <v>4995561.21</v>
      </c>
      <c r="G160" s="21">
        <f t="shared" si="29"/>
        <v>4995561.21</v>
      </c>
      <c r="H160" s="28">
        <f>SUM(H10,H85)</f>
        <v>58649.459999999963</v>
      </c>
    </row>
    <row r="161" spans="2:5" s="31" customFormat="1" x14ac:dyDescent="0.2"/>
    <row r="162" spans="2:5" s="31" customFormat="1" x14ac:dyDescent="0.2"/>
    <row r="163" spans="2:5" s="31" customFormat="1" x14ac:dyDescent="0.2"/>
    <row r="164" spans="2:5" s="31" customFormat="1" x14ac:dyDescent="0.2">
      <c r="B164" s="31" t="s">
        <v>88</v>
      </c>
      <c r="D164" s="35" t="s">
        <v>92</v>
      </c>
      <c r="E164" s="35"/>
    </row>
    <row r="165" spans="2:5" s="31" customFormat="1" x14ac:dyDescent="0.2">
      <c r="B165" s="31" t="s">
        <v>89</v>
      </c>
      <c r="D165" s="31" t="s">
        <v>90</v>
      </c>
    </row>
    <row r="166" spans="2:5" s="31" customFormat="1" x14ac:dyDescent="0.2"/>
    <row r="167" spans="2:5" s="31" customFormat="1" x14ac:dyDescent="0.2"/>
    <row r="168" spans="2:5" s="31" customFormat="1" x14ac:dyDescent="0.2"/>
    <row r="169" spans="2:5" s="31" customFormat="1" x14ac:dyDescent="0.2"/>
    <row r="170" spans="2:5" s="31" customFormat="1" x14ac:dyDescent="0.2"/>
    <row r="171" spans="2:5" s="31" customFormat="1" x14ac:dyDescent="0.2"/>
    <row r="172" spans="2:5" s="31" customFormat="1" x14ac:dyDescent="0.2"/>
    <row r="173" spans="2:5" s="31" customFormat="1" x14ac:dyDescent="0.2"/>
    <row r="174" spans="2:5" s="31" customFormat="1" x14ac:dyDescent="0.2"/>
    <row r="175" spans="2:5" s="31" customFormat="1" x14ac:dyDescent="0.2"/>
    <row r="176" spans="2:5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formatColumns="0" formatRows="0"/>
  <mergeCells count="9">
    <mergeCell ref="D164:E164"/>
    <mergeCell ref="B7:B8"/>
    <mergeCell ref="C7:G7"/>
    <mergeCell ref="H7:H8"/>
    <mergeCell ref="B2:H2"/>
    <mergeCell ref="B3:H3"/>
    <mergeCell ref="B4:H4"/>
    <mergeCell ref="B5:H5"/>
    <mergeCell ref="B6:H6"/>
  </mergeCells>
  <pageMargins left="1.2204724409448819" right="0.23622047244094491" top="0.74803149606299213" bottom="0.74803149606299213" header="0.31496062992125984" footer="0.31496062992125984"/>
  <pageSetup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alessa saenz</cp:lastModifiedBy>
  <cp:lastPrinted>2022-02-15T21:03:09Z</cp:lastPrinted>
  <dcterms:created xsi:type="dcterms:W3CDTF">2020-01-08T21:14:59Z</dcterms:created>
  <dcterms:modified xsi:type="dcterms:W3CDTF">2023-01-15T02:55:59Z</dcterms:modified>
</cp:coreProperties>
</file>